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rtada" sheetId="1" r:id="rId4"/>
    <sheet state="visible" name="Plan de Pagos" sheetId="2" r:id="rId5"/>
  </sheets>
  <definedNames/>
  <calcPr/>
  <extLst>
    <ext uri="GoogleSheetsCustomDataVersion1">
      <go:sheetsCustomData xmlns:go="http://customooxmlschemas.google.com/" r:id="rId6" roundtripDataSignature="AMtx7miKCviu+6uUfokVbyr3p+qPSV4EKQ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7">
      <text>
        <t xml:space="preserve">======
ID#AAAAZbrQ0D4
User    (2022-05-18 20:58:15)
¿Cuánto dinero de tu capacidad de pago destinarás a tus deudas?</t>
      </text>
    </comment>
    <comment authorId="0" ref="G12">
      <text>
        <t xml:space="preserve">======
ID#AAAAZbrQ0D8
User    (2022-05-18 20:58:15)
El capital es el monto total que debes sin los intereses.</t>
      </text>
    </comment>
  </commentList>
  <extLst>
    <ext uri="GoogleSheetsCustomDataVersion1">
      <go:sheetsCustomData xmlns:go="http://customooxmlschemas.google.com/" r:id="rId1" roundtripDataSignature="AMtx7mgbeGHueRnsZeqtJe+gRJIi8SjiWg=="/>
    </ext>
  </extLst>
</comments>
</file>

<file path=xl/sharedStrings.xml><?xml version="1.0" encoding="utf-8"?>
<sst xmlns="http://schemas.openxmlformats.org/spreadsheetml/2006/main" count="52" uniqueCount="44">
  <si>
    <t>"El hombre que no tiene suficiente dinero para pagar sus deudas tiene demasiado de otra cosa".</t>
  </si>
  <si>
    <t xml:space="preserve">¿Estás listo para comenzar una vida sin deudas? </t>
  </si>
  <si>
    <t xml:space="preserve">En la siguiente pestaña encontrarás un plan de deudas, lo único que debes hacer es: </t>
  </si>
  <si>
    <t>*</t>
  </si>
  <si>
    <t xml:space="preserve">Define tu capacidad de pago: de tus ingresos totales, resta tus gastos totales. </t>
  </si>
  <si>
    <t xml:space="preserve">Detalla todas las deudas que tienes: incluye el monto, plazo, nombre del acreedor y tasa de interés. </t>
  </si>
  <si>
    <t>Elige una estrategia y comienza a pagar tus deudas de la forma que te sea más sencillo.</t>
  </si>
  <si>
    <t>PLAN DE PAGOS</t>
  </si>
  <si>
    <t xml:space="preserve"> ¡Qué gusto nos da tenerte aquí! Significa que estás decidido a terminar con tus deudas. </t>
  </si>
  <si>
    <t>¿Cuánto ingreso recibes cada mes?</t>
  </si>
  <si>
    <t>¿Cuánto dinero gastas cada mes?</t>
  </si>
  <si>
    <t xml:space="preserve">Esta es tu capacidad de pago: </t>
  </si>
  <si>
    <t>Fecha</t>
  </si>
  <si>
    <t>*Llena las columnas con la información de tus préstamos</t>
  </si>
  <si>
    <t>¿A quién le debes?</t>
  </si>
  <si>
    <t>¿Cuánto le debes?</t>
  </si>
  <si>
    <t>¿Cuál es la tasa de interés?</t>
  </si>
  <si>
    <t>¿Cuánto debes pagar cada mes?</t>
  </si>
  <si>
    <t>¿Cuál es el plazo de la deuda?</t>
  </si>
  <si>
    <t>¿Cuánto se destina a capital?</t>
  </si>
  <si>
    <t>¿Cuánto pagas de interés cada mes?</t>
  </si>
  <si>
    <t>¿Cuánto pagas en total?</t>
  </si>
  <si>
    <t>Acreedor</t>
  </si>
  <si>
    <t>Balance</t>
  </si>
  <si>
    <t>Tasa de interés anual</t>
  </si>
  <si>
    <t>Pago</t>
  </si>
  <si>
    <t>Plazo en meses</t>
  </si>
  <si>
    <t>Capital</t>
  </si>
  <si>
    <t>intereses</t>
  </si>
  <si>
    <t>Pago total</t>
  </si>
  <si>
    <t>Tarjeta de crédito</t>
  </si>
  <si>
    <t>Préstamo automotriz</t>
  </si>
  <si>
    <t>Crédito personal</t>
  </si>
  <si>
    <t>Crédito de nomina</t>
  </si>
  <si>
    <t>Otra deuda</t>
  </si>
  <si>
    <t xml:space="preserve">Total: </t>
  </si>
  <si>
    <t>Ingresos - gastos totales</t>
  </si>
  <si>
    <t>Pago Mensual:</t>
  </si>
  <si>
    <t>Deuda Avalancha</t>
  </si>
  <si>
    <t>Paga tu deuda con interés más alto primero.</t>
  </si>
  <si>
    <t>Primer Pago:</t>
  </si>
  <si>
    <t>Deuda Bola de nieve</t>
  </si>
  <si>
    <t>Paga tu deuda más pequeña primero.</t>
  </si>
  <si>
    <t xml:space="preserve">Estrategia: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</si>
</sst>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$&quot;* #,##0.00_-;\-&quot;$&quot;* #,##0.00_-;_-&quot;$&quot;* &quot;-&quot;??_-;_-@"/>
    <numFmt numFmtId="165" formatCode="D/M/YYYY"/>
  </numFmts>
  <fonts count="17">
    <font>
      <sz val="11.0"/>
      <color theme="1"/>
      <name val="Calibri"/>
      <scheme val="minor"/>
    </font>
    <font>
      <sz val="11.0"/>
      <color theme="1"/>
      <name val="Calibri"/>
    </font>
    <font>
      <b/>
      <i/>
      <sz val="11.0"/>
      <color theme="1"/>
      <name val="Calibri"/>
    </font>
    <font>
      <sz val="26.0"/>
      <color theme="1"/>
      <name val="Calibri"/>
    </font>
    <font>
      <b/>
      <sz val="18.0"/>
      <color theme="1"/>
      <name val="Calibri"/>
    </font>
    <font>
      <i/>
      <sz val="16.0"/>
      <color theme="1"/>
      <name val="Calibri"/>
    </font>
    <font>
      <i/>
      <sz val="11.0"/>
      <color theme="1"/>
      <name val="Calibri"/>
    </font>
    <font>
      <b/>
      <sz val="20.0"/>
      <color theme="0"/>
      <name val="Calibri"/>
    </font>
    <font/>
    <font>
      <b/>
      <sz val="14.0"/>
      <color theme="1"/>
      <name val="Calibri"/>
    </font>
    <font>
      <b/>
      <sz val="12.0"/>
      <color theme="1"/>
      <name val="Calibri"/>
    </font>
    <font>
      <b/>
      <sz val="16.0"/>
      <color theme="1"/>
      <name val="Calibri"/>
    </font>
    <font>
      <b/>
      <sz val="10.0"/>
      <color theme="1"/>
      <name val="Calibri"/>
    </font>
    <font>
      <i/>
      <sz val="9.0"/>
      <color theme="1"/>
      <name val="Calibri"/>
    </font>
    <font>
      <b/>
      <sz val="11.0"/>
      <color theme="0"/>
      <name val="Calibri"/>
    </font>
    <font>
      <b/>
      <sz val="11.0"/>
      <color rgb="FFC55A11"/>
      <name val="Calibri"/>
    </font>
    <font>
      <i/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53B9E"/>
        <bgColor rgb="FF053B9E"/>
      </patternFill>
    </fill>
    <fill>
      <patternFill patternType="solid">
        <fgColor rgb="FFE7E6E6"/>
        <bgColor rgb="FFE7E6E6"/>
      </patternFill>
    </fill>
    <fill>
      <patternFill patternType="solid">
        <fgColor rgb="FFE2EFD9"/>
        <bgColor rgb="FFE2EFD9"/>
      </patternFill>
    </fill>
    <fill>
      <patternFill patternType="solid">
        <fgColor rgb="FF4DB300"/>
        <bgColor rgb="FF4DB300"/>
      </patternFill>
    </fill>
    <fill>
      <patternFill patternType="solid">
        <fgColor rgb="FFA8D08D"/>
        <bgColor rgb="FFA8D08D"/>
      </patternFill>
    </fill>
  </fills>
  <borders count="23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1" fillId="2" fontId="3" numFmtId="0" xfId="0" applyBorder="1" applyFont="1"/>
    <xf borderId="1" fillId="2" fontId="4" numFmtId="0" xfId="0" applyBorder="1" applyFont="1"/>
    <xf borderId="1" fillId="2" fontId="1" numFmtId="0" xfId="0" applyAlignment="1" applyBorder="1" applyFont="1">
      <alignment horizontal="right"/>
    </xf>
    <xf borderId="1" fillId="2" fontId="5" numFmtId="0" xfId="0" applyBorder="1" applyFont="1"/>
    <xf borderId="1" fillId="2" fontId="5" numFmtId="0" xfId="0" applyAlignment="1" applyBorder="1" applyFont="1">
      <alignment readingOrder="0"/>
    </xf>
    <xf borderId="1" fillId="2" fontId="6" numFmtId="0" xfId="0" applyBorder="1" applyFont="1"/>
    <xf borderId="2" fillId="3" fontId="7" numFmtId="0" xfId="0" applyAlignment="1" applyBorder="1" applyFill="1" applyFont="1">
      <alignment horizontal="left" vertical="center"/>
    </xf>
    <xf borderId="3" fillId="0" fontId="8" numFmtId="0" xfId="0" applyBorder="1" applyFont="1"/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7" fillId="0" fontId="8" numFmtId="0" xfId="0" applyBorder="1" applyFont="1"/>
    <xf borderId="8" fillId="0" fontId="8" numFmtId="0" xfId="0" applyBorder="1" applyFont="1"/>
    <xf borderId="9" fillId="0" fontId="8" numFmtId="0" xfId="0" applyBorder="1" applyFont="1"/>
    <xf borderId="1" fillId="2" fontId="9" numFmtId="0" xfId="0" applyBorder="1" applyFont="1"/>
    <xf borderId="10" fillId="4" fontId="10" numFmtId="164" xfId="0" applyBorder="1" applyFill="1" applyFont="1" applyNumberFormat="1"/>
    <xf borderId="1" fillId="2" fontId="10" numFmtId="164" xfId="0" applyBorder="1" applyFont="1" applyNumberFormat="1"/>
    <xf borderId="11" fillId="4" fontId="11" numFmtId="164" xfId="0" applyAlignment="1" applyBorder="1" applyFont="1" applyNumberFormat="1">
      <alignment horizontal="center"/>
    </xf>
    <xf borderId="12" fillId="0" fontId="8" numFmtId="0" xfId="0" applyBorder="1" applyFont="1"/>
    <xf borderId="13" fillId="0" fontId="8" numFmtId="0" xfId="0" applyBorder="1" applyFont="1"/>
    <xf borderId="1" fillId="2" fontId="1" numFmtId="164" xfId="0" applyBorder="1" applyFont="1" applyNumberFormat="1"/>
    <xf borderId="1" fillId="2" fontId="4" numFmtId="0" xfId="0" applyAlignment="1" applyBorder="1" applyFont="1">
      <alignment horizontal="right"/>
    </xf>
    <xf borderId="1" fillId="2" fontId="4" numFmtId="165" xfId="0" applyBorder="1" applyFont="1" applyNumberFormat="1"/>
    <xf borderId="1" fillId="4" fontId="12" numFmtId="0" xfId="0" applyAlignment="1" applyBorder="1" applyFont="1">
      <alignment readingOrder="0"/>
    </xf>
    <xf borderId="1" fillId="4" fontId="1" numFmtId="164" xfId="0" applyBorder="1" applyFont="1" applyNumberFormat="1"/>
    <xf borderId="1" fillId="4" fontId="1" numFmtId="0" xfId="0" applyBorder="1" applyFont="1"/>
    <xf borderId="1" fillId="5" fontId="13" numFmtId="0" xfId="0" applyAlignment="1" applyBorder="1" applyFill="1" applyFont="1">
      <alignment horizontal="center" shrinkToFit="0" vertical="center" wrapText="1"/>
    </xf>
    <xf borderId="14" fillId="6" fontId="14" numFmtId="0" xfId="0" applyAlignment="1" applyBorder="1" applyFill="1" applyFont="1">
      <alignment horizontal="center" shrinkToFit="0" vertical="center" wrapText="1"/>
    </xf>
    <xf borderId="15" fillId="6" fontId="14" numFmtId="0" xfId="0" applyAlignment="1" applyBorder="1" applyFont="1">
      <alignment horizontal="center" shrinkToFit="0" vertical="center" wrapText="1"/>
    </xf>
    <xf borderId="16" fillId="6" fontId="14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/>
    </xf>
    <xf borderId="17" fillId="2" fontId="1" numFmtId="0" xfId="0" applyBorder="1" applyFont="1"/>
    <xf borderId="18" fillId="4" fontId="1" numFmtId="164" xfId="0" applyBorder="1" applyFont="1" applyNumberFormat="1"/>
    <xf borderId="18" fillId="4" fontId="1" numFmtId="9" xfId="0" applyAlignment="1" applyBorder="1" applyFont="1" applyNumberFormat="1">
      <alignment horizontal="center"/>
    </xf>
    <xf borderId="18" fillId="2" fontId="1" numFmtId="164" xfId="0" applyBorder="1" applyFont="1" applyNumberFormat="1"/>
    <xf borderId="18" fillId="4" fontId="1" numFmtId="0" xfId="0" applyAlignment="1" applyBorder="1" applyFont="1">
      <alignment horizontal="center"/>
    </xf>
    <xf borderId="18" fillId="2" fontId="1" numFmtId="164" xfId="0" applyAlignment="1" applyBorder="1" applyFont="1" applyNumberFormat="1">
      <alignment horizontal="center"/>
    </xf>
    <xf borderId="19" fillId="2" fontId="1" numFmtId="164" xfId="0" applyBorder="1" applyFont="1" applyNumberFormat="1"/>
    <xf borderId="20" fillId="2" fontId="1" numFmtId="0" xfId="0" applyBorder="1" applyFont="1"/>
    <xf borderId="21" fillId="4" fontId="1" numFmtId="164" xfId="0" applyBorder="1" applyFont="1" applyNumberFormat="1"/>
    <xf borderId="21" fillId="4" fontId="1" numFmtId="9" xfId="0" applyAlignment="1" applyBorder="1" applyFont="1" applyNumberFormat="1">
      <alignment horizontal="center"/>
    </xf>
    <xf borderId="21" fillId="4" fontId="1" numFmtId="0" xfId="0" applyAlignment="1" applyBorder="1" applyFont="1">
      <alignment horizontal="center"/>
    </xf>
    <xf borderId="21" fillId="2" fontId="1" numFmtId="164" xfId="0" applyAlignment="1" applyBorder="1" applyFont="1" applyNumberFormat="1">
      <alignment horizontal="center"/>
    </xf>
    <xf borderId="21" fillId="2" fontId="1" numFmtId="164" xfId="0" applyBorder="1" applyFont="1" applyNumberFormat="1"/>
    <xf borderId="21" fillId="4" fontId="1" numFmtId="9" xfId="0" applyAlignment="1" applyBorder="1" applyFont="1" applyNumberFormat="1">
      <alignment horizontal="center" vertical="center"/>
    </xf>
    <xf borderId="21" fillId="4" fontId="1" numFmtId="0" xfId="0" applyAlignment="1" applyBorder="1" applyFont="1">
      <alignment horizontal="center" shrinkToFit="0" wrapText="1"/>
    </xf>
    <xf borderId="22" fillId="4" fontId="1" numFmtId="0" xfId="0" applyAlignment="1" applyBorder="1" applyFont="1">
      <alignment horizontal="center"/>
    </xf>
    <xf borderId="1" fillId="2" fontId="9" numFmtId="0" xfId="0" applyAlignment="1" applyBorder="1" applyFont="1">
      <alignment horizontal="right"/>
    </xf>
    <xf borderId="1" fillId="5" fontId="9" numFmtId="164" xfId="0" applyBorder="1" applyFont="1" applyNumberFormat="1"/>
    <xf borderId="1" fillId="2" fontId="9" numFmtId="164" xfId="0" applyBorder="1" applyFont="1" applyNumberFormat="1"/>
    <xf borderId="1" fillId="2" fontId="13" numFmtId="0" xfId="0" applyAlignment="1" applyBorder="1" applyFont="1">
      <alignment horizontal="center"/>
    </xf>
    <xf borderId="10" fillId="7" fontId="9" numFmtId="164" xfId="0" applyAlignment="1" applyBorder="1" applyFill="1" applyFont="1" applyNumberFormat="1">
      <alignment vertical="center"/>
    </xf>
    <xf borderId="1" fillId="2" fontId="15" numFmtId="0" xfId="0" applyBorder="1" applyFont="1"/>
    <xf borderId="1" fillId="2" fontId="16" numFmtId="0" xfId="0" applyBorder="1" applyFont="1"/>
    <xf borderId="10" fillId="4" fontId="9" numFmtId="164" xfId="0" applyBorder="1" applyFont="1" applyNumberFormat="1"/>
    <xf borderId="11" fillId="2" fontId="9" numFmtId="0" xfId="0" applyAlignment="1" applyBorder="1" applyFont="1">
      <alignment horizontal="center" vertical="center"/>
    </xf>
    <xf borderId="1" fillId="2" fontId="1" numFmtId="0" xfId="0" applyAlignment="1" applyBorder="1" applyFont="1">
      <alignment horizontal="center" vertic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Plan de Pagos-style">
      <tableStyleElement dxfId="1" type="headerRow"/>
      <tableStyleElement dxfId="2" type="firstRowStripe"/>
      <tableStyleElement dxfId="2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676275</xdr:colOff>
      <xdr:row>2</xdr:row>
      <xdr:rowOff>152400</xdr:rowOff>
    </xdr:from>
    <xdr:ext cx="7534275" cy="1400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12:I22" displayName="Table_1" id="1">
  <tableColumns count="8">
    <tableColumn name="Acreedor" id="1"/>
    <tableColumn name="Balance" id="2"/>
    <tableColumn name="Tasa de interés anual" id="3"/>
    <tableColumn name="Pago" id="4"/>
    <tableColumn name="Plazo en meses" id="5"/>
    <tableColumn name="Capital" id="6"/>
    <tableColumn name="intereses" id="7"/>
    <tableColumn name="Pago total" id="8"/>
  </tableColumns>
  <tableStyleInfo name="Plan de Pago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43"/>
    <col customWidth="1" min="7" max="26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" t="s">
        <v>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3" t="s">
        <v>1</v>
      </c>
      <c r="C15" s="3"/>
      <c r="D15" s="3"/>
      <c r="E15" s="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4" t="s">
        <v>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5" t="s">
        <v>3</v>
      </c>
      <c r="C20" s="6" t="s">
        <v>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5" t="s">
        <v>3</v>
      </c>
      <c r="C21" s="6" t="s">
        <v>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5" t="s">
        <v>3</v>
      </c>
      <c r="C22" s="7" t="s">
        <v>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8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22.43"/>
    <col customWidth="1" min="3" max="3" width="19.57"/>
    <col customWidth="1" min="4" max="4" width="21.71"/>
    <col customWidth="1" min="5" max="5" width="19.86"/>
    <col customWidth="1" min="6" max="6" width="16.71"/>
    <col customWidth="1" min="7" max="8" width="15.43"/>
    <col customWidth="1" min="9" max="9" width="19.57"/>
    <col customWidth="1" min="10" max="11" width="11.43"/>
    <col customWidth="1" min="12" max="26" width="10.71"/>
  </cols>
  <sheetData>
    <row r="1">
      <c r="A1" s="9" t="s">
        <v>7</v>
      </c>
      <c r="B1" s="10"/>
      <c r="C1" s="10"/>
      <c r="D1" s="10"/>
      <c r="E1" s="10"/>
      <c r="F1" s="10"/>
      <c r="G1" s="10"/>
      <c r="H1" s="10"/>
      <c r="I1" s="10"/>
      <c r="J1" s="10"/>
      <c r="K1" s="1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2"/>
      <c r="K2" s="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4"/>
      <c r="B3" s="15"/>
      <c r="C3" s="15"/>
      <c r="D3" s="15"/>
      <c r="E3" s="15"/>
      <c r="F3" s="15"/>
      <c r="G3" s="15"/>
      <c r="H3" s="15"/>
      <c r="I3" s="15"/>
      <c r="J3" s="15"/>
      <c r="K3" s="1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7" t="s">
        <v>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7" t="s">
        <v>9</v>
      </c>
      <c r="B5" s="1"/>
      <c r="C5" s="1"/>
      <c r="D5" s="18">
        <v>20000.0</v>
      </c>
      <c r="E5" s="17" t="s">
        <v>10</v>
      </c>
      <c r="F5" s="1"/>
      <c r="G5" s="1"/>
      <c r="H5" s="18">
        <v>13000.0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7"/>
      <c r="B6" s="1"/>
      <c r="C6" s="1"/>
      <c r="D6" s="19"/>
      <c r="E6" s="17"/>
      <c r="F6" s="1"/>
      <c r="G6" s="1"/>
      <c r="H6" s="1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7" t="s">
        <v>11</v>
      </c>
      <c r="B7" s="1"/>
      <c r="C7" s="1"/>
      <c r="D7" s="20">
        <f>D5-H5</f>
        <v>7000</v>
      </c>
      <c r="E7" s="21"/>
      <c r="F7" s="21"/>
      <c r="G7" s="21"/>
      <c r="H7" s="2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7"/>
      <c r="B8" s="1"/>
      <c r="C8" s="1"/>
      <c r="D8" s="2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24" t="s">
        <v>12</v>
      </c>
      <c r="C9" s="25">
        <f>TODAY()</f>
        <v>44699</v>
      </c>
      <c r="D9" s="1"/>
      <c r="E9" s="26" t="s">
        <v>13</v>
      </c>
      <c r="F9" s="27"/>
      <c r="G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23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30.0" customHeight="1">
      <c r="A11" s="1"/>
      <c r="B11" s="29" t="s">
        <v>14</v>
      </c>
      <c r="C11" s="29" t="s">
        <v>15</v>
      </c>
      <c r="D11" s="29" t="s">
        <v>16</v>
      </c>
      <c r="E11" s="29" t="s">
        <v>17</v>
      </c>
      <c r="F11" s="29" t="s">
        <v>18</v>
      </c>
      <c r="G11" s="29" t="s">
        <v>19</v>
      </c>
      <c r="H11" s="29" t="s">
        <v>20</v>
      </c>
      <c r="I11" s="29" t="s">
        <v>21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9.25" customHeight="1">
      <c r="A12" s="1"/>
      <c r="B12" s="30" t="s">
        <v>22</v>
      </c>
      <c r="C12" s="31" t="s">
        <v>23</v>
      </c>
      <c r="D12" s="31" t="s">
        <v>24</v>
      </c>
      <c r="E12" s="31" t="s">
        <v>25</v>
      </c>
      <c r="F12" s="31" t="s">
        <v>26</v>
      </c>
      <c r="G12" s="31" t="s">
        <v>27</v>
      </c>
      <c r="H12" s="31" t="s">
        <v>28</v>
      </c>
      <c r="I12" s="32" t="s">
        <v>29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33">
        <v>1.0</v>
      </c>
      <c r="B13" s="34" t="s">
        <v>30</v>
      </c>
      <c r="C13" s="35">
        <v>30000.0</v>
      </c>
      <c r="D13" s="36">
        <v>0.13</v>
      </c>
      <c r="E13" s="37">
        <f t="shared" ref="E13:E22" si="1">(C13*(D13/F13))+(C13/F13)</f>
        <v>2825</v>
      </c>
      <c r="F13" s="38">
        <v>12.0</v>
      </c>
      <c r="G13" s="39">
        <f t="shared" ref="G13:G22" si="2">E13-H13</f>
        <v>2500</v>
      </c>
      <c r="H13" s="37">
        <f t="shared" ref="H13:H22" si="3">(C13*D13)/F13</f>
        <v>325</v>
      </c>
      <c r="I13" s="40">
        <f t="shared" ref="I13:I22" si="4">E13*F13</f>
        <v>33900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33">
        <v>2.0</v>
      </c>
      <c r="B14" s="41" t="s">
        <v>31</v>
      </c>
      <c r="C14" s="42">
        <v>20000.0</v>
      </c>
      <c r="D14" s="43">
        <v>0.12</v>
      </c>
      <c r="E14" s="37">
        <f t="shared" si="1"/>
        <v>933.3333333</v>
      </c>
      <c r="F14" s="44">
        <v>24.0</v>
      </c>
      <c r="G14" s="45">
        <f t="shared" si="2"/>
        <v>833.3333333</v>
      </c>
      <c r="H14" s="46">
        <f t="shared" si="3"/>
        <v>100</v>
      </c>
      <c r="I14" s="40">
        <f t="shared" si="4"/>
        <v>22400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33">
        <v>3.0</v>
      </c>
      <c r="B15" s="41" t="s">
        <v>32</v>
      </c>
      <c r="C15" s="42">
        <v>100000.0</v>
      </c>
      <c r="D15" s="43">
        <v>0.04</v>
      </c>
      <c r="E15" s="37">
        <f t="shared" si="1"/>
        <v>2888.888889</v>
      </c>
      <c r="F15" s="44">
        <v>36.0</v>
      </c>
      <c r="G15" s="45">
        <f t="shared" si="2"/>
        <v>2777.777778</v>
      </c>
      <c r="H15" s="46">
        <f t="shared" si="3"/>
        <v>111.1111111</v>
      </c>
      <c r="I15" s="40">
        <f t="shared" si="4"/>
        <v>104000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33">
        <v>4.0</v>
      </c>
      <c r="B16" s="41" t="s">
        <v>33</v>
      </c>
      <c r="C16" s="42">
        <v>450000.0</v>
      </c>
      <c r="D16" s="43">
        <v>0.03</v>
      </c>
      <c r="E16" s="37">
        <f t="shared" si="1"/>
        <v>9656.25</v>
      </c>
      <c r="F16" s="44">
        <v>48.0</v>
      </c>
      <c r="G16" s="45">
        <f t="shared" si="2"/>
        <v>9375</v>
      </c>
      <c r="H16" s="46">
        <f t="shared" si="3"/>
        <v>281.25</v>
      </c>
      <c r="I16" s="40">
        <f t="shared" si="4"/>
        <v>463500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33">
        <v>5.0</v>
      </c>
      <c r="B17" s="41" t="s">
        <v>34</v>
      </c>
      <c r="C17" s="42">
        <v>100000.0</v>
      </c>
      <c r="D17" s="47">
        <v>0.04</v>
      </c>
      <c r="E17" s="37">
        <f t="shared" si="1"/>
        <v>10400</v>
      </c>
      <c r="F17" s="44">
        <v>10.0</v>
      </c>
      <c r="G17" s="45">
        <f t="shared" si="2"/>
        <v>10000</v>
      </c>
      <c r="H17" s="46">
        <f t="shared" si="3"/>
        <v>400</v>
      </c>
      <c r="I17" s="40">
        <f t="shared" si="4"/>
        <v>104000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33">
        <v>6.0</v>
      </c>
      <c r="B18" s="41" t="s">
        <v>34</v>
      </c>
      <c r="C18" s="42">
        <v>300000.0</v>
      </c>
      <c r="D18" s="47">
        <v>0.04</v>
      </c>
      <c r="E18" s="37">
        <f t="shared" si="1"/>
        <v>26000</v>
      </c>
      <c r="F18" s="44">
        <v>12.0</v>
      </c>
      <c r="G18" s="45">
        <f t="shared" si="2"/>
        <v>25000</v>
      </c>
      <c r="H18" s="46">
        <f t="shared" si="3"/>
        <v>1000</v>
      </c>
      <c r="I18" s="40">
        <f t="shared" si="4"/>
        <v>312000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33">
        <v>7.0</v>
      </c>
      <c r="B19" s="41" t="s">
        <v>34</v>
      </c>
      <c r="C19" s="42">
        <v>30000.0</v>
      </c>
      <c r="D19" s="47">
        <v>0.1</v>
      </c>
      <c r="E19" s="37">
        <f t="shared" si="1"/>
        <v>1650</v>
      </c>
      <c r="F19" s="44">
        <v>20.0</v>
      </c>
      <c r="G19" s="45">
        <f t="shared" si="2"/>
        <v>1500</v>
      </c>
      <c r="H19" s="46">
        <f t="shared" si="3"/>
        <v>150</v>
      </c>
      <c r="I19" s="40">
        <f t="shared" si="4"/>
        <v>33000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33">
        <v>8.0</v>
      </c>
      <c r="B20" s="41" t="s">
        <v>34</v>
      </c>
      <c r="C20" s="42">
        <v>10000.0</v>
      </c>
      <c r="D20" s="47">
        <v>0.02</v>
      </c>
      <c r="E20" s="37">
        <f t="shared" si="1"/>
        <v>340</v>
      </c>
      <c r="F20" s="44">
        <v>30.0</v>
      </c>
      <c r="G20" s="45">
        <f t="shared" si="2"/>
        <v>333.3333333</v>
      </c>
      <c r="H20" s="46">
        <f t="shared" si="3"/>
        <v>6.666666667</v>
      </c>
      <c r="I20" s="40">
        <f t="shared" si="4"/>
        <v>10200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33">
        <v>9.0</v>
      </c>
      <c r="B21" s="41" t="s">
        <v>34</v>
      </c>
      <c r="C21" s="42">
        <v>20000.0</v>
      </c>
      <c r="D21" s="47">
        <v>0.03</v>
      </c>
      <c r="E21" s="37">
        <f t="shared" si="1"/>
        <v>5150</v>
      </c>
      <c r="F21" s="48">
        <v>4.0</v>
      </c>
      <c r="G21" s="45">
        <f t="shared" si="2"/>
        <v>5000</v>
      </c>
      <c r="H21" s="46">
        <f t="shared" si="3"/>
        <v>150</v>
      </c>
      <c r="I21" s="40">
        <f t="shared" si="4"/>
        <v>20600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33">
        <v>10.0</v>
      </c>
      <c r="B22" s="41" t="s">
        <v>34</v>
      </c>
      <c r="C22" s="42">
        <v>30000.0</v>
      </c>
      <c r="D22" s="47">
        <v>0.04</v>
      </c>
      <c r="E22" s="37">
        <f t="shared" si="1"/>
        <v>31200</v>
      </c>
      <c r="F22" s="49">
        <v>1.0</v>
      </c>
      <c r="G22" s="45">
        <f t="shared" si="2"/>
        <v>30000</v>
      </c>
      <c r="H22" s="46">
        <f t="shared" si="3"/>
        <v>1200</v>
      </c>
      <c r="I22" s="40">
        <f t="shared" si="4"/>
        <v>31200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50" t="s">
        <v>35</v>
      </c>
      <c r="B23" s="17"/>
      <c r="C23" s="51">
        <f>SUM(C13:C22)</f>
        <v>1090000</v>
      </c>
      <c r="D23" s="17"/>
      <c r="E23" s="51">
        <f>SUM(E13:E22)</f>
        <v>91043.47222</v>
      </c>
      <c r="F23" s="52"/>
      <c r="G23" s="52"/>
      <c r="H23" s="17"/>
      <c r="I23" s="51">
        <f>SUM(I13:I22)</f>
        <v>1134800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53" t="s">
        <v>36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6.25" customHeight="1">
      <c r="A26" s="1"/>
      <c r="B26" s="4" t="s">
        <v>37</v>
      </c>
      <c r="C26" s="54">
        <f>D7</f>
        <v>7000</v>
      </c>
      <c r="D26" s="1"/>
      <c r="E26" s="55" t="s">
        <v>38</v>
      </c>
      <c r="F26" s="56" t="s">
        <v>39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6.25" customHeight="1">
      <c r="A27" s="1"/>
      <c r="B27" s="4" t="s">
        <v>40</v>
      </c>
      <c r="C27" s="57">
        <v>5000.0</v>
      </c>
      <c r="D27" s="1"/>
      <c r="E27" s="55" t="s">
        <v>41</v>
      </c>
      <c r="F27" s="56" t="s">
        <v>42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4" t="s">
        <v>43</v>
      </c>
      <c r="C29" s="58" t="s">
        <v>38</v>
      </c>
      <c r="D29" s="21"/>
      <c r="E29" s="21"/>
      <c r="F29" s="21"/>
      <c r="G29" s="21"/>
      <c r="H29" s="22"/>
      <c r="I29" s="3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59"/>
      <c r="D35" s="5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59"/>
      <c r="D36" s="5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A1:K3"/>
    <mergeCell ref="D7:H7"/>
    <mergeCell ref="C29:H29"/>
  </mergeCells>
  <dataValidations>
    <dataValidation type="list" allowBlank="1" showErrorMessage="1" sqref="C29">
      <formula1>$E$26:$E$27</formula1>
    </dataValidation>
  </dataValidations>
  <printOptions/>
  <pageMargins bottom="0.75" footer="0.0" header="0.0" left="0.7" right="0.7" top="0.75"/>
  <pageSetup orientation="portrait"/>
  <drawing r:id="rId2"/>
  <legacyDrawing r:id="rId3"/>
  <tableParts count="1">
    <tablePart r:id="rId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2022-05-04T17:04:32Z</dcterms:created>
  <dc:creator>User</dc:creator>
</cp:coreProperties>
</file>